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0ac7b1a5f4d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omite" sheetId="1" r:id="R2b91a50dbdbb450c"/>
  </x:sheets>
  <x:calcPr fullCalcOnLoad="1"/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1"/>
      <x:color theme="1"/>
      <x:name val="Calibri"/>
    </x:font>
    <x:font>
      <x:b/>
      <x:sz val="14"/>
      <x:color theme="1"/>
      <x:name val="Calibri"/>
    </x:font>
    <x:font>
      <x:i/>
      <x:sz val="10"/>
      <x:color rgb="FF555555"/>
      <x:name val="Calibri"/>
    </x:font>
  </x:fonts>
  <x:fills count="5">
    <x:fill>
      <x:patternFill patternType="none"/>
    </x:fill>
    <x:fill>
      <x:patternFill patternType="gray125"/>
    </x:fill>
    <x:fill>
      <x:patternFill patternType="solid">
        <x:fgColor rgb="FFD9D9D9"/>
        <x:bgColor indexed="64"/>
      </x:patternFill>
    </x:fill>
    <x:fill>
      <x:patternFill patternType="solid">
        <x:fgColor rgb="FFFFF2CC"/>
        <x:bgColor indexed="64"/>
      </x:patternFill>
    </x:fill>
    <x:fill>
      <x:patternFill patternType="solid">
        <x:fgColor rgb="FFDDEBF7"/>
        <x:bgColor indexed="64"/>
      </x:patternFill>
    </x:fill>
  </x:fills>
  <x:borders count="2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2" fillId="0" borderId="0" xfId="0" applyNumberFormat="0" applyFont="1" applyFill="0" applyBorder="0" applyAlignment="1">
      <x:alignment horizontal="center" vertical="center" wrapText="0"/>
    </x:xf>
    <x:xf numFmtId="0" fontId="3" fillId="0" borderId="0" xfId="0" applyNumberFormat="0" applyFont="1" applyFill="0" applyBorder="0" applyAlignment="1">
      <x:alignment horizontal="left" vertical="center" wrapText="0"/>
    </x:xf>
    <x:xf numFmtId="0" fontId="1" fillId="0" borderId="0" xfId="0" applyNumberFormat="0" applyFont="1" applyFill="0" applyBorder="0" applyAlignment="1">
      <x:alignment horizontal="left" vertical="center" wrapText="0"/>
    </x:xf>
    <x:xf numFmtId="0" fontId="1" fillId="2" borderId="1" xfId="0" applyNumberFormat="0" applyFont="1" applyFill="1" applyBorder="1" applyAlignment="1">
      <x:alignment horizontal="center" vertical="center" wrapText="1"/>
    </x:xf>
    <x:xf numFmtId="0" fontId="1" fillId="2" borderId="1" xfId="0" applyNumberFormat="0" applyFont="1" applyFill="1" applyBorder="1" applyAlignment="1">
      <x:alignment horizontal="left" vertical="center" wrapText="1"/>
    </x:xf>
    <x:xf numFmtId="0" fontId="1" fillId="3" borderId="1" xfId="0" applyNumberFormat="0" applyFont="1" applyFill="1" applyBorder="1" applyAlignment="1">
      <x:alignment horizontal="center" vertical="center" wrapText="1"/>
    </x:xf>
    <x:xf numFmtId="0" fontId="1" fillId="4" borderId="1" xfId="0" applyNumberFormat="0" applyFont="1" applyFill="1" applyBorder="1" applyAlignment="1">
      <x:alignment horizontal="center" vertical="center" wrapText="0"/>
    </x:xf>
    <x:xf numFmtId="0" fontId="0" fillId="0" borderId="1" xfId="0" applyNumberFormat="0" applyFont="1" applyFill="0" applyBorder="1" applyAlignment="1">
      <x:alignment horizontal="center" vertical="center" wrapText="0"/>
    </x:xf>
    <x:xf numFmtId="0" fontId="0" fillId="0" borderId="1" xfId="0" applyNumberFormat="0" applyFont="1" applyFill="0" applyBorder="1" applyAlignment="1">
      <x:alignment horizontal="left" vertical="center" wrapText="0"/>
    </x:xf>
    <x:xf numFmtId="0" fontId="0" fillId="3" borderId="1" xfId="0" applyNumberFormat="0" applyFont="1" applyFill="1" applyBorder="1" applyAlignment="1">
      <x:alignment horizontal="center" vertical="center" wrapText="0"/>
    </x:xf>
    <x:xf numFmtId="2" fontId="1" fillId="0" borderId="1" xfId="0" applyNumberFormat="1" applyFont="1" applyFill="0" applyBorder="1" applyAlignment="1">
      <x:alignment horizontal="center" vertical="center" wrapText="0"/>
    </x:xf>
    <x:xf numFmtId="1" fontId="1" fillId="4" borderId="1" xfId="0" applyNumberFormat="1" applyFont="1" applyFill="1" applyBorder="1" applyAlignment="1">
      <x:alignment horizontal="center" vertical="center" wrapText="0"/>
    </x:xf>
    <x:xf numFmtId="2" fontId="1" fillId="2" borderId="1" xfId="0" applyNumberFormat="1" applyFont="1" applyFill="1" applyBorder="1" applyAlignment="1">
      <x:alignment horizontal="center" vertical="center" wrapText="0"/>
    </x:xf>
    <x:xf numFmtId="0" fontId="1" fillId="2" borderId="1" xfId="0" applyNumberFormat="0" applyFont="1" applyFill="1" applyBorder="1" applyAlignment="1">
      <x:alignment horizontal="left" vertical="center" wrapText="0"/>
    </x:xf>
    <x:xf numFmtId="1" fontId="1" fillId="2" borderId="1" xfId="0" applyNumberFormat="1" applyFont="1" applyFill="1" applyBorder="1" applyAlignment="1">
      <x:alignment horizontal="center" vertical="center" wrapText="0"/>
    </x:xf>
    <x:xf numFmtId="1" fontId="1" fillId="0" borderId="1" xfId="0" applyNumberFormat="1" applyFont="1" applyFill="0" applyBorder="1" applyAlignment="1">
      <x:alignment horizontal="center" vertical="center" wrapText="0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a2d1d847d040ba" /><Relationship Type="http://schemas.openxmlformats.org/officeDocument/2006/relationships/worksheet" Target="/xl/worksheets/sheet1.xml" Id="R2b91a50dbdbb450c" /></Relationships>
</file>

<file path=xl/worksheets/sheet1.xml><?xml version="1.0" encoding="utf-8"?>
<x:worksheet xmlns:x="http://schemas.openxmlformats.org/spreadsheetml/2006/main">
  <x:sheetViews>
    <x:sheetView workbookViewId="0">
      <x:pane xSplit="5" ySplit="12" topLeftCell="F13" activePane="bottomRight" state="frozen"/>
    </x:sheetView>
  </x:sheetViews>
  <x:cols>
    <x:col min="2" max="2" width="5" customWidth="1"/>
    <x:col min="3" max="3" width="10" customWidth="1"/>
    <x:col min="4" max="4" width="26" customWidth="1"/>
    <x:col min="5" max="5" width="10" customWidth="1"/>
    <x:col min="6" max="6" width="8" customWidth="1"/>
    <x:col min="7" max="7" width="8" customWidth="1"/>
    <x:col min="8" max="8" width="8" customWidth="1"/>
    <x:col min="9" max="9" width="8" customWidth="1"/>
    <x:col min="10" max="10" width="8" customWidth="1"/>
    <x:col min="11" max="11" width="8" customWidth="1"/>
    <x:col min="12" max="12" width="8" customWidth="1"/>
    <x:col min="13" max="13" width="8" customWidth="1"/>
    <x:col min="14" max="14" width="8" customWidth="1"/>
    <x:col min="15" max="15" width="8" customWidth="1"/>
    <x:col min="16" max="16" width="8" customWidth="1"/>
    <x:col min="17" max="17" width="8" customWidth="1"/>
    <x:col min="18" max="18" width="8" customWidth="1"/>
    <x:col min="19" max="19" width="8" customWidth="1"/>
    <x:col min="20" max="20" width="8" customWidth="1"/>
    <x:col min="21" max="21" width="8" customWidth="1"/>
    <x:col min="22" max="22" width="8" customWidth="1"/>
    <x:col min="23" max="23" width="8" customWidth="1"/>
    <x:col min="24" max="24" width="8" customWidth="1"/>
    <x:col min="25" max="25" width="8" customWidth="1"/>
    <x:col min="26" max="26" width="8" customWidth="1"/>
    <x:col min="27" max="27" width="8" customWidth="1"/>
    <x:col min="28" max="28" width="8" customWidth="1"/>
    <x:col min="29" max="29" width="8" customWidth="1"/>
    <x:col min="30" max="30" width="8" customWidth="1"/>
    <x:col min="31" max="31" width="8" customWidth="1"/>
    <x:col min="32" max="32" width="8" customWidth="1"/>
    <x:col min="33" max="33" width="8" customWidth="1"/>
    <x:col min="34" max="34" width="8" customWidth="1"/>
    <x:col min="35" max="35" width="8" customWidth="1"/>
    <x:col min="36" max="36" width="12" customWidth="1"/>
    <x:col min="37" max="37" width="12" customWidth="1"/>
    <x:col min="38" max="38" width="12" customWidth="1"/>
  </x:cols>
  <x:sheetData>
    <x:row r="2">
      <x:c r="B2" s="1" t="inlineStr">
        <x:is>
          <x:t xml:space="preserve">ÖRNEK ORTAOKULU</x:t>
        </x:is>
      </x:c>
    </x:row>
    <x:row r="3">
      <x:c r="B3" s="1" t="inlineStr">
        <x:is>
          <x:t xml:space="preserve">Komite Sınavı Raporu</x:t>
        </x:is>
      </x:c>
    </x:row>
    <x:row r="4">
      <x:c r="B4" s="1" t="inlineStr">
        <x:is>
          <x:t xml:space="preserve">Test No: 3215184  ·  03.10.2026 12:31</x:t>
        </x:is>
      </x:c>
    </x:row>
    <x:row r="6">
      <x:c r="B6" s="2" t="inlineStr">
        <x:is>
          <x:t xml:space="preserve">Her bölümün pratik (uygulama) puanını sarı hücrelere girin; net, toplam puan, sıra ve baraj sayıları kendiliğinden yeniden hesaplanır. Net sütunlarının üstündeki sayı o bölümün soru sayısıdır, baraj ise o sayının yukarıdaki oranla çarpımıdır. Barajın altında kalınan fark toplam puandan bir kez daha düşülür.</x:t>
        </x:is>
      </x:c>
    </x:row>
    <x:row r="8">
      <x:c r="B8" s="3" t="inlineStr">
        <x:is>
          <x:t xml:space="preserve">Bölüm baraj oranı (%)</x:t>
        </x:is>
      </x:c>
      <x:c r="C8" s="3"/>
      <x:c r="D8" s="10" t="n">
        <x:v>50</x:v>
      </x:c>
    </x:row>
    <x:row r="9">
      <x:c r="B9" s="3" t="inlineStr">
        <x:is>
          <x:t xml:space="preserve">Geçme puanı</x:t>
        </x:is>
      </x:c>
      <x:c r="C9" s="3"/>
      <x:c r="D9" s="10" t="n">
        <x:v>60</x:v>
      </x:c>
    </x:row>
    <x:row r="11">
      <x:c r="B11" s="4" t="inlineStr">
        <x:is>
          <x:t xml:space="preserve">Öğrenci</x:t>
        </x:is>
      </x:c>
      <x:c r="C11" s="4"/>
      <x:c r="D11" s="4"/>
      <x:c r="E11" s="4"/>
      <x:c r="F11" s="4" t="inlineStr">
        <x:is>
          <x:t xml:space="preserve">ANATOMİ</x:t>
        </x:is>
      </x:c>
      <x:c r="G11" s="4"/>
      <x:c r="H11" s="4"/>
      <x:c r="I11" s="4"/>
      <x:c r="J11" s="7" t="n">
        <x:v>25</x:v>
      </x:c>
      <x:c r="K11" s="4" t="inlineStr">
        <x:is>
          <x:t xml:space="preserve">HİSTOLOJİ VE EMBRİYOLOJİ</x:t>
        </x:is>
      </x:c>
      <x:c r="L11" s="4"/>
      <x:c r="M11" s="4"/>
      <x:c r="N11" s="4"/>
      <x:c r="O11" s="7" t="n">
        <x:v>15</x:v>
      </x:c>
      <x:c r="P11" s="4" t="inlineStr">
        <x:is>
          <x:t xml:space="preserve">FİZYOLOJİ</x:t>
        </x:is>
      </x:c>
      <x:c r="Q11" s="4"/>
      <x:c r="R11" s="4"/>
      <x:c r="S11" s="4"/>
      <x:c r="T11" s="7" t="n">
        <x:v>15</x:v>
      </x:c>
      <x:c r="U11" s="4" t="inlineStr">
        <x:is>
          <x:t xml:space="preserve">TIBBİ BİYOKİMYA</x:t>
        </x:is>
      </x:c>
      <x:c r="V11" s="4"/>
      <x:c r="W11" s="4"/>
      <x:c r="X11" s="4"/>
      <x:c r="Y11" s="7" t="n">
        <x:v>15</x:v>
      </x:c>
      <x:c r="Z11" s="4" t="inlineStr">
        <x:is>
          <x:t xml:space="preserve">TIBBİ BİYOLOJİ VE GENETİK</x:t>
        </x:is>
      </x:c>
      <x:c r="AA11" s="4"/>
      <x:c r="AB11" s="4"/>
      <x:c r="AC11" s="4"/>
      <x:c r="AD11" s="7" t="n">
        <x:v>15</x:v>
      </x:c>
      <x:c r="AE11" s="4" t="inlineStr">
        <x:is>
          <x:t xml:space="preserve">BİYOFİZİK</x:t>
        </x:is>
      </x:c>
      <x:c r="AF11" s="4"/>
      <x:c r="AG11" s="4"/>
      <x:c r="AH11" s="4"/>
      <x:c r="AI11" s="7" t="n">
        <x:v>15</x:v>
      </x:c>
      <x:c r="AJ11" s="4" t="inlineStr">
        <x:is>
          <x:t xml:space="preserve">Sonuç</x:t>
        </x:is>
      </x:c>
      <x:c r="AK11" s="4"/>
      <x:c r="AL11" s="4"/>
    </x:row>
    <x:row r="12">
      <x:c r="B12" s="4" t="inlineStr">
        <x:is>
          <x:t xml:space="preserve">S.N.</x:t>
        </x:is>
      </x:c>
      <x:c r="C12" s="4" t="inlineStr">
        <x:is>
          <x:t xml:space="preserve">No</x:t>
        </x:is>
      </x:c>
      <x:c r="D12" s="5" t="inlineStr">
        <x:is>
          <x:t xml:space="preserve">Ad Soyad</x:t>
        </x:is>
      </x:c>
      <x:c r="E12" s="4" t="inlineStr">
        <x:is>
          <x:t xml:space="preserve">Sınıf</x:t>
        </x:is>
      </x:c>
      <x:c r="F12" s="4" t="inlineStr">
        <x:is>
          <x:t xml:space="preserve">Doğru</x:t>
        </x:is>
      </x:c>
      <x:c r="G12" s="6" t="inlineStr">
        <x:is>
          <x:t xml:space="preserve">Pratik</x:t>
        </x:is>
      </x:c>
      <x:c r="H12" s="4" t="inlineStr">
        <x:is>
          <x:t xml:space="preserve">Yanlış</x:t>
        </x:is>
      </x:c>
      <x:c r="I12" s="4" t="inlineStr">
        <x:is>
          <x:t xml:space="preserve">Boş</x:t>
        </x:is>
      </x:c>
      <x:c r="J12" s="4" t="inlineStr">
        <x:is>
          <x:t xml:space="preserve">Net</x:t>
        </x:is>
      </x:c>
      <x:c r="K12" s="4" t="inlineStr">
        <x:is>
          <x:t xml:space="preserve">Doğru</x:t>
        </x:is>
      </x:c>
      <x:c r="L12" s="6" t="inlineStr">
        <x:is>
          <x:t xml:space="preserve">Pratik</x:t>
        </x:is>
      </x:c>
      <x:c r="M12" s="4" t="inlineStr">
        <x:is>
          <x:t xml:space="preserve">Yanlış</x:t>
        </x:is>
      </x:c>
      <x:c r="N12" s="4" t="inlineStr">
        <x:is>
          <x:t xml:space="preserve">Boş</x:t>
        </x:is>
      </x:c>
      <x:c r="O12" s="4" t="inlineStr">
        <x:is>
          <x:t xml:space="preserve">Net</x:t>
        </x:is>
      </x:c>
      <x:c r="P12" s="4" t="inlineStr">
        <x:is>
          <x:t xml:space="preserve">Doğru</x:t>
        </x:is>
      </x:c>
      <x:c r="Q12" s="6" t="inlineStr">
        <x:is>
          <x:t xml:space="preserve">Pratik</x:t>
        </x:is>
      </x:c>
      <x:c r="R12" s="4" t="inlineStr">
        <x:is>
          <x:t xml:space="preserve">Yanlış</x:t>
        </x:is>
      </x:c>
      <x:c r="S12" s="4" t="inlineStr">
        <x:is>
          <x:t xml:space="preserve">Boş</x:t>
        </x:is>
      </x:c>
      <x:c r="T12" s="4" t="inlineStr">
        <x:is>
          <x:t xml:space="preserve">Net</x:t>
        </x:is>
      </x:c>
      <x:c r="U12" s="4" t="inlineStr">
        <x:is>
          <x:t xml:space="preserve">Doğru</x:t>
        </x:is>
      </x:c>
      <x:c r="V12" s="6" t="inlineStr">
        <x:is>
          <x:t xml:space="preserve">Pratik</x:t>
        </x:is>
      </x:c>
      <x:c r="W12" s="4" t="inlineStr">
        <x:is>
          <x:t xml:space="preserve">Yanlış</x:t>
        </x:is>
      </x:c>
      <x:c r="X12" s="4" t="inlineStr">
        <x:is>
          <x:t xml:space="preserve">Boş</x:t>
        </x:is>
      </x:c>
      <x:c r="Y12" s="4" t="inlineStr">
        <x:is>
          <x:t xml:space="preserve">Net</x:t>
        </x:is>
      </x:c>
      <x:c r="Z12" s="4" t="inlineStr">
        <x:is>
          <x:t xml:space="preserve">Doğru</x:t>
        </x:is>
      </x:c>
      <x:c r="AA12" s="6" t="inlineStr">
        <x:is>
          <x:t xml:space="preserve">Pratik</x:t>
        </x:is>
      </x:c>
      <x:c r="AB12" s="4" t="inlineStr">
        <x:is>
          <x:t xml:space="preserve">Yanlış</x:t>
        </x:is>
      </x:c>
      <x:c r="AC12" s="4" t="inlineStr">
        <x:is>
          <x:t xml:space="preserve">Boş</x:t>
        </x:is>
      </x:c>
      <x:c r="AD12" s="4" t="inlineStr">
        <x:is>
          <x:t xml:space="preserve">Net</x:t>
        </x:is>
      </x:c>
      <x:c r="AE12" s="4" t="inlineStr">
        <x:is>
          <x:t xml:space="preserve">Doğru</x:t>
        </x:is>
      </x:c>
      <x:c r="AF12" s="6" t="inlineStr">
        <x:is>
          <x:t xml:space="preserve">Pratik</x:t>
        </x:is>
      </x:c>
      <x:c r="AG12" s="4" t="inlineStr">
        <x:is>
          <x:t xml:space="preserve">Yanlış</x:t>
        </x:is>
      </x:c>
      <x:c r="AH12" s="4" t="inlineStr">
        <x:is>
          <x:t xml:space="preserve">Boş</x:t>
        </x:is>
      </x:c>
      <x:c r="AI12" s="4" t="inlineStr">
        <x:is>
          <x:t xml:space="preserve">Net</x:t>
        </x:is>
      </x:c>
      <x:c r="AJ12" s="4" t="inlineStr">
        <x:is>
          <x:t xml:space="preserve">Puan</x:t>
        </x:is>
      </x:c>
      <x:c r="AK12" s="4" t="inlineStr">
        <x:is>
          <x:t xml:space="preserve">Sıra</x:t>
        </x:is>
      </x:c>
      <x:c r="AL12" s="4" t="inlineStr">
        <x:is>
          <x:t xml:space="preserve">Durum</x:t>
        </x:is>
      </x:c>
    </x:row>
    <x:row r="13">
      <x:c r="B13" s="8" t="n">
        <x:v>1</x:v>
      </x:c>
      <x:c r="C13" s="8" t="inlineStr">
        <x:is>
          <x:t xml:space="preserve">105</x:t>
        </x:is>
      </x:c>
      <x:c r="D13" s="9" t="inlineStr">
        <x:is>
          <x:t xml:space="preserve">Elif Çelik</x:t>
        </x:is>
      </x:c>
      <x:c r="E13" s="8" t="inlineStr">
        <x:is>
          <x:t xml:space="preserve">9/A</x:t>
        </x:is>
      </x:c>
      <x:c r="F13" s="8" t="n">
        <x:v>23</x:v>
      </x:c>
      <x:c r="G13" s="10"/>
      <x:c r="H13" s="8" t="n">
        <x:v>0</x:v>
      </x:c>
      <x:c r="I13" s="8" t="n">
        <x:v>2</x:v>
      </x:c>
      <x:c r="J13" s="11">
        <x:f>IF((F13+G13)&gt;(J$11*$D$8/100),(F13+G13),(F13+G13)-((J$11*$D$8/100)-(F13+G13)))</x:f>
      </x:c>
      <x:c r="K13" s="8" t="n">
        <x:v>13</x:v>
      </x:c>
      <x:c r="L13" s="10"/>
      <x:c r="M13" s="8" t="n">
        <x:v>1</x:v>
      </x:c>
      <x:c r="N13" s="8" t="n">
        <x:v>1</x:v>
      </x:c>
      <x:c r="O13" s="11">
        <x:f>IF((K13+L13)&gt;(O$11*$D$8/100),(K13+L13),(K13+L13)-((O$11*$D$8/100)-(K13+L13)))</x:f>
      </x:c>
      <x:c r="P13" s="8" t="n">
        <x:v>15</x:v>
      </x:c>
      <x:c r="Q13" s="10"/>
      <x:c r="R13" s="8" t="n">
        <x:v>0</x:v>
      </x:c>
      <x:c r="S13" s="8" t="n">
        <x:v>0</x:v>
      </x:c>
      <x:c r="T13" s="11">
        <x:f>IF((P13+Q13)&gt;(T$11*$D$8/100),(P13+Q13),(P13+Q13)-((T$11*$D$8/100)-(P13+Q13)))</x:f>
      </x:c>
      <x:c r="U13" s="8" t="n">
        <x:v>13</x:v>
      </x:c>
      <x:c r="V13" s="10"/>
      <x:c r="W13" s="8" t="n">
        <x:v>0</x:v>
      </x:c>
      <x:c r="X13" s="8" t="n">
        <x:v>2</x:v>
      </x:c>
      <x:c r="Y13" s="11">
        <x:f>IF((U13+V13)&gt;(Y$11*$D$8/100),(U13+V13),(U13+V13)-((Y$11*$D$8/100)-(U13+V13)))</x:f>
      </x:c>
      <x:c r="Z13" s="8" t="n">
        <x:v>15</x:v>
      </x:c>
      <x:c r="AA13" s="10"/>
      <x:c r="AB13" s="8" t="n">
        <x:v>0</x:v>
      </x:c>
      <x:c r="AC13" s="8" t="n">
        <x:v>0</x:v>
      </x:c>
      <x:c r="AD13" s="11">
        <x:f>IF((Z13+AA13)&gt;(AD$11*$D$8/100),(Z13+AA13),(Z13+AA13)-((AD$11*$D$8/100)-(Z13+AA13)))</x:f>
      </x:c>
      <x:c r="AE13" s="8" t="n">
        <x:v>14</x:v>
      </x:c>
      <x:c r="AF13" s="10"/>
      <x:c r="AG13" s="8" t="n">
        <x:v>0</x:v>
      </x:c>
      <x:c r="AH13" s="8" t="n">
        <x:v>1</x:v>
      </x:c>
      <x:c r="AI13" s="11">
        <x:f>IF((AE13+AF13)&gt;(AI$11*$D$8/100),(AE13+AF13),(AE13+AF13)-((AI$11*$D$8/100)-(AE13+AF13)))</x:f>
      </x:c>
      <x:c r="AJ13" s="12">
        <x:f>ROUND(J13+O13+T13+Y13+AD13+AI13,0)</x:f>
      </x:c>
      <x:c r="AK13" s="8">
        <x:f>RANK(AJ13,$AJ$13:$AJ$24)</x:f>
      </x:c>
      <x:c r="AL13" s="8" t="str">
        <x:f>IF(AJ13&gt;=$D$9,"GEÇTİ","KALDI")</x:f>
      </x:c>
    </x:row>
    <x:row r="14">
      <x:c r="B14" s="8" t="n">
        <x:v>2</x:v>
      </x:c>
      <x:c r="C14" s="8" t="inlineStr">
        <x:is>
          <x:t xml:space="preserve">112</x:t>
        </x:is>
      </x:c>
      <x:c r="D14" s="9" t="inlineStr">
        <x:is>
          <x:t xml:space="preserve">Mert Aslan</x:t>
        </x:is>
      </x:c>
      <x:c r="E14" s="8" t="inlineStr">
        <x:is>
          <x:t xml:space="preserve">9/A</x:t>
        </x:is>
      </x:c>
      <x:c r="F14" s="8" t="n">
        <x:v>23</x:v>
      </x:c>
      <x:c r="G14" s="10"/>
      <x:c r="H14" s="8" t="n">
        <x:v>0</x:v>
      </x:c>
      <x:c r="I14" s="8" t="n">
        <x:v>2</x:v>
      </x:c>
      <x:c r="J14" s="11">
        <x:f>IF((F14+G14)&gt;(J$11*$D$8/100),(F14+G14),(F14+G14)-((J$11*$D$8/100)-(F14+G14)))</x:f>
      </x:c>
      <x:c r="K14" s="8" t="n">
        <x:v>14</x:v>
      </x:c>
      <x:c r="L14" s="10"/>
      <x:c r="M14" s="8" t="n">
        <x:v>0</x:v>
      </x:c>
      <x:c r="N14" s="8" t="n">
        <x:v>1</x:v>
      </x:c>
      <x:c r="O14" s="11">
        <x:f>IF((K14+L14)&gt;(O$11*$D$8/100),(K14+L14),(K14+L14)-((O$11*$D$8/100)-(K14+L14)))</x:f>
      </x:c>
      <x:c r="P14" s="8" t="n">
        <x:v>14</x:v>
      </x:c>
      <x:c r="Q14" s="10"/>
      <x:c r="R14" s="8" t="n">
        <x:v>1</x:v>
      </x:c>
      <x:c r="S14" s="8" t="n">
        <x:v>0</x:v>
      </x:c>
      <x:c r="T14" s="11">
        <x:f>IF((P14+Q14)&gt;(T$11*$D$8/100),(P14+Q14),(P14+Q14)-((T$11*$D$8/100)-(P14+Q14)))</x:f>
      </x:c>
      <x:c r="U14" s="8" t="n">
        <x:v>12</x:v>
      </x:c>
      <x:c r="V14" s="10"/>
      <x:c r="W14" s="8" t="n">
        <x:v>1</x:v>
      </x:c>
      <x:c r="X14" s="8" t="n">
        <x:v>2</x:v>
      </x:c>
      <x:c r="Y14" s="11">
        <x:f>IF((U14+V14)&gt;(Y$11*$D$8/100),(U14+V14),(U14+V14)-((Y$11*$D$8/100)-(U14+V14)))</x:f>
      </x:c>
      <x:c r="Z14" s="8" t="n">
        <x:v>13</x:v>
      </x:c>
      <x:c r="AA14" s="10"/>
      <x:c r="AB14" s="8" t="n">
        <x:v>0</x:v>
      </x:c>
      <x:c r="AC14" s="8" t="n">
        <x:v>2</x:v>
      </x:c>
      <x:c r="AD14" s="11">
        <x:f>IF((Z14+AA14)&gt;(AD$11*$D$8/100),(Z14+AA14),(Z14+AA14)-((AD$11*$D$8/100)-(Z14+AA14)))</x:f>
      </x:c>
      <x:c r="AE14" s="8" t="n">
        <x:v>12</x:v>
      </x:c>
      <x:c r="AF14" s="10"/>
      <x:c r="AG14" s="8" t="n">
        <x:v>0</x:v>
      </x:c>
      <x:c r="AH14" s="8" t="n">
        <x:v>3</x:v>
      </x:c>
      <x:c r="AI14" s="11">
        <x:f>IF((AE14+AF14)&gt;(AI$11*$D$8/100),(AE14+AF14),(AE14+AF14)-((AI$11*$D$8/100)-(AE14+AF14)))</x:f>
      </x:c>
      <x:c r="AJ14" s="12">
        <x:f>ROUND(J14+O14+T14+Y14+AD14+AI14,0)</x:f>
      </x:c>
      <x:c r="AK14" s="8">
        <x:f>RANK(AJ14,$AJ$13:$AJ$24)</x:f>
      </x:c>
      <x:c r="AL14" s="8" t="str">
        <x:f>IF(AJ14&gt;=$D$9,"GEÇTİ","KALDI")</x:f>
      </x:c>
    </x:row>
    <x:row r="15">
      <x:c r="B15" s="8" t="n">
        <x:v>3</x:v>
      </x:c>
      <x:c r="C15" s="8" t="inlineStr">
        <x:is>
          <x:t xml:space="preserve">111</x:t>
        </x:is>
      </x:c>
      <x:c r="D15" s="9" t="inlineStr">
        <x:is>
          <x:t xml:space="preserve">Ece Kılıç</x:t>
        </x:is>
      </x:c>
      <x:c r="E15" s="8" t="inlineStr">
        <x:is>
          <x:t xml:space="preserve">9/A</x:t>
        </x:is>
      </x:c>
      <x:c r="F15" s="8" t="n">
        <x:v>20</x:v>
      </x:c>
      <x:c r="G15" s="10"/>
      <x:c r="H15" s="8" t="n">
        <x:v>5</x:v>
      </x:c>
      <x:c r="I15" s="8" t="n">
        <x:v>0</x:v>
      </x:c>
      <x:c r="J15" s="11">
        <x:f>IF((F15+G15)&gt;(J$11*$D$8/100),(F15+G15),(F15+G15)-((J$11*$D$8/100)-(F15+G15)))</x:f>
      </x:c>
      <x:c r="K15" s="8" t="n">
        <x:v>15</x:v>
      </x:c>
      <x:c r="L15" s="10"/>
      <x:c r="M15" s="8" t="n">
        <x:v>0</x:v>
      </x:c>
      <x:c r="N15" s="8" t="n">
        <x:v>0</x:v>
      </x:c>
      <x:c r="O15" s="11">
        <x:f>IF((K15+L15)&gt;(O$11*$D$8/100),(K15+L15),(K15+L15)-((O$11*$D$8/100)-(K15+L15)))</x:f>
      </x:c>
      <x:c r="P15" s="8" t="n">
        <x:v>13</x:v>
      </x:c>
      <x:c r="Q15" s="10"/>
      <x:c r="R15" s="8" t="n">
        <x:v>0</x:v>
      </x:c>
      <x:c r="S15" s="8" t="n">
        <x:v>2</x:v>
      </x:c>
      <x:c r="T15" s="11">
        <x:f>IF((P15+Q15)&gt;(T$11*$D$8/100),(P15+Q15),(P15+Q15)-((T$11*$D$8/100)-(P15+Q15)))</x:f>
      </x:c>
      <x:c r="U15" s="8" t="n">
        <x:v>12</x:v>
      </x:c>
      <x:c r="V15" s="10"/>
      <x:c r="W15" s="8" t="n">
        <x:v>2</x:v>
      </x:c>
      <x:c r="X15" s="8" t="n">
        <x:v>1</x:v>
      </x:c>
      <x:c r="Y15" s="11">
        <x:f>IF((U15+V15)&gt;(Y$11*$D$8/100),(U15+V15),(U15+V15)-((Y$11*$D$8/100)-(U15+V15)))</x:f>
      </x:c>
      <x:c r="Z15" s="8" t="n">
        <x:v>13</x:v>
      </x:c>
      <x:c r="AA15" s="10"/>
      <x:c r="AB15" s="8" t="n">
        <x:v>2</x:v>
      </x:c>
      <x:c r="AC15" s="8" t="n">
        <x:v>0</x:v>
      </x:c>
      <x:c r="AD15" s="11">
        <x:f>IF((Z15+AA15)&gt;(AD$11*$D$8/100),(Z15+AA15),(Z15+AA15)-((AD$11*$D$8/100)-(Z15+AA15)))</x:f>
      </x:c>
      <x:c r="AE15" s="8" t="n">
        <x:v>9</x:v>
      </x:c>
      <x:c r="AF15" s="10"/>
      <x:c r="AG15" s="8" t="n">
        <x:v>5</x:v>
      </x:c>
      <x:c r="AH15" s="8" t="n">
        <x:v>1</x:v>
      </x:c>
      <x:c r="AI15" s="11">
        <x:f>IF((AE15+AF15)&gt;(AI$11*$D$8/100),(AE15+AF15),(AE15+AF15)-((AI$11*$D$8/100)-(AE15+AF15)))</x:f>
      </x:c>
      <x:c r="AJ15" s="12">
        <x:f>ROUND(J15+O15+T15+Y15+AD15+AI15,0)</x:f>
      </x:c>
      <x:c r="AK15" s="8">
        <x:f>RANK(AJ15,$AJ$13:$AJ$24)</x:f>
      </x:c>
      <x:c r="AL15" s="8" t="str">
        <x:f>IF(AJ15&gt;=$D$9,"GEÇTİ","KALDI")</x:f>
      </x:c>
    </x:row>
    <x:row r="16">
      <x:c r="B16" s="8" t="n">
        <x:v>4</x:v>
      </x:c>
      <x:c r="C16" s="8" t="inlineStr">
        <x:is>
          <x:t xml:space="preserve">101</x:t>
        </x:is>
      </x:c>
      <x:c r="D16" s="9" t="inlineStr">
        <x:is>
          <x:t xml:space="preserve">Ayşe Yılmaz</x:t>
        </x:is>
      </x:c>
      <x:c r="E16" s="8" t="inlineStr">
        <x:is>
          <x:t xml:space="preserve">9/A</x:t>
        </x:is>
      </x:c>
      <x:c r="F16" s="8" t="n">
        <x:v>19</x:v>
      </x:c>
      <x:c r="G16" s="10"/>
      <x:c r="H16" s="8" t="n">
        <x:v>3</x:v>
      </x:c>
      <x:c r="I16" s="8" t="n">
        <x:v>3</x:v>
      </x:c>
      <x:c r="J16" s="11">
        <x:f>IF((F16+G16)&gt;(J$11*$D$8/100),(F16+G16),(F16+G16)-((J$11*$D$8/100)-(F16+G16)))</x:f>
      </x:c>
      <x:c r="K16" s="8" t="n">
        <x:v>13</x:v>
      </x:c>
      <x:c r="L16" s="10"/>
      <x:c r="M16" s="8" t="n">
        <x:v>2</x:v>
      </x:c>
      <x:c r="N16" s="8" t="n">
        <x:v>0</x:v>
      </x:c>
      <x:c r="O16" s="11">
        <x:f>IF((K16+L16)&gt;(O$11*$D$8/100),(K16+L16),(K16+L16)-((O$11*$D$8/100)-(K16+L16)))</x:f>
      </x:c>
      <x:c r="P16" s="8" t="n">
        <x:v>11</x:v>
      </x:c>
      <x:c r="Q16" s="10"/>
      <x:c r="R16" s="8" t="n">
        <x:v>2</x:v>
      </x:c>
      <x:c r="S16" s="8" t="n">
        <x:v>2</x:v>
      </x:c>
      <x:c r="T16" s="11">
        <x:f>IF((P16+Q16)&gt;(T$11*$D$8/100),(P16+Q16),(P16+Q16)-((T$11*$D$8/100)-(P16+Q16)))</x:f>
      </x:c>
      <x:c r="U16" s="8" t="n">
        <x:v>13</x:v>
      </x:c>
      <x:c r="V16" s="10"/>
      <x:c r="W16" s="8" t="n">
        <x:v>1</x:v>
      </x:c>
      <x:c r="X16" s="8" t="n">
        <x:v>1</x:v>
      </x:c>
      <x:c r="Y16" s="11">
        <x:f>IF((U16+V16)&gt;(Y$11*$D$8/100),(U16+V16),(U16+V16)-((Y$11*$D$8/100)-(U16+V16)))</x:f>
      </x:c>
      <x:c r="Z16" s="8" t="n">
        <x:v>11</x:v>
      </x:c>
      <x:c r="AA16" s="10"/>
      <x:c r="AB16" s="8" t="n">
        <x:v>3</x:v>
      </x:c>
      <x:c r="AC16" s="8" t="n">
        <x:v>1</x:v>
      </x:c>
      <x:c r="AD16" s="11">
        <x:f>IF((Z16+AA16)&gt;(AD$11*$D$8/100),(Z16+AA16),(Z16+AA16)-((AD$11*$D$8/100)-(Z16+AA16)))</x:f>
      </x:c>
      <x:c r="AE16" s="8" t="n">
        <x:v>13</x:v>
      </x:c>
      <x:c r="AF16" s="10"/>
      <x:c r="AG16" s="8" t="n">
        <x:v>0</x:v>
      </x:c>
      <x:c r="AH16" s="8" t="n">
        <x:v>2</x:v>
      </x:c>
      <x:c r="AI16" s="11">
        <x:f>IF((AE16+AF16)&gt;(AI$11*$D$8/100),(AE16+AF16),(AE16+AF16)-((AI$11*$D$8/100)-(AE16+AF16)))</x:f>
      </x:c>
      <x:c r="AJ16" s="12">
        <x:f>ROUND(J16+O16+T16+Y16+AD16+AI16,0)</x:f>
      </x:c>
      <x:c r="AK16" s="8">
        <x:f>RANK(AJ16,$AJ$13:$AJ$24)</x:f>
      </x:c>
      <x:c r="AL16" s="8" t="str">
        <x:f>IF(AJ16&gt;=$D$9,"GEÇTİ","KALDI")</x:f>
      </x:c>
    </x:row>
    <x:row r="17">
      <x:c r="B17" s="8" t="n">
        <x:v>5</x:v>
      </x:c>
      <x:c r="C17" s="8" t="inlineStr">
        <x:is>
          <x:t xml:space="preserve">108</x:t>
        </x:is>
      </x:c>
      <x:c r="D17" s="9" t="inlineStr">
        <x:is>
          <x:t xml:space="preserve">Burak Aydın</x:t>
        </x:is>
      </x:c>
      <x:c r="E17" s="8" t="inlineStr">
        <x:is>
          <x:t xml:space="preserve">9/A</x:t>
        </x:is>
      </x:c>
      <x:c r="F17" s="8" t="n">
        <x:v>19</x:v>
      </x:c>
      <x:c r="G17" s="10"/>
      <x:c r="H17" s="8" t="n">
        <x:v>3</x:v>
      </x:c>
      <x:c r="I17" s="8" t="n">
        <x:v>3</x:v>
      </x:c>
      <x:c r="J17" s="11">
        <x:f>IF((F17+G17)&gt;(J$11*$D$8/100),(F17+G17),(F17+G17)-((J$11*$D$8/100)-(F17+G17)))</x:f>
      </x:c>
      <x:c r="K17" s="8" t="n">
        <x:v>12</x:v>
      </x:c>
      <x:c r="L17" s="10"/>
      <x:c r="M17" s="8" t="n">
        <x:v>2</x:v>
      </x:c>
      <x:c r="N17" s="8" t="n">
        <x:v>1</x:v>
      </x:c>
      <x:c r="O17" s="11">
        <x:f>IF((K17+L17)&gt;(O$11*$D$8/100),(K17+L17),(K17+L17)-((O$11*$D$8/100)-(K17+L17)))</x:f>
      </x:c>
      <x:c r="P17" s="8" t="n">
        <x:v>10</x:v>
      </x:c>
      <x:c r="Q17" s="10"/>
      <x:c r="R17" s="8" t="n">
        <x:v>4</x:v>
      </x:c>
      <x:c r="S17" s="8" t="n">
        <x:v>1</x:v>
      </x:c>
      <x:c r="T17" s="11">
        <x:f>IF((P17+Q17)&gt;(T$11*$D$8/100),(P17+Q17),(P17+Q17)-((T$11*$D$8/100)-(P17+Q17)))</x:f>
      </x:c>
      <x:c r="U17" s="8" t="n">
        <x:v>11</x:v>
      </x:c>
      <x:c r="V17" s="10"/>
      <x:c r="W17" s="8" t="n">
        <x:v>3</x:v>
      </x:c>
      <x:c r="X17" s="8" t="n">
        <x:v>1</x:v>
      </x:c>
      <x:c r="Y17" s="11">
        <x:f>IF((U17+V17)&gt;(Y$11*$D$8/100),(U17+V17),(U17+V17)-((Y$11*$D$8/100)-(U17+V17)))</x:f>
      </x:c>
      <x:c r="Z17" s="8" t="n">
        <x:v>13</x:v>
      </x:c>
      <x:c r="AA17" s="10"/>
      <x:c r="AB17" s="8" t="n">
        <x:v>2</x:v>
      </x:c>
      <x:c r="AC17" s="8" t="n">
        <x:v>0</x:v>
      </x:c>
      <x:c r="AD17" s="11">
        <x:f>IF((Z17+AA17)&gt;(AD$11*$D$8/100),(Z17+AA17),(Z17+AA17)-((AD$11*$D$8/100)-(Z17+AA17)))</x:f>
      </x:c>
      <x:c r="AE17" s="8" t="n">
        <x:v>6</x:v>
      </x:c>
      <x:c r="AF17" s="10"/>
      <x:c r="AG17" s="8" t="n">
        <x:v>6</x:v>
      </x:c>
      <x:c r="AH17" s="8" t="n">
        <x:v>3</x:v>
      </x:c>
      <x:c r="AI17" s="11">
        <x:f>IF((AE17+AF17)&gt;(AI$11*$D$8/100),(AE17+AF17),(AE17+AF17)-((AI$11*$D$8/100)-(AE17+AF17)))</x:f>
      </x:c>
      <x:c r="AJ17" s="12">
        <x:f>ROUND(J17+O17+T17+Y17+AD17+AI17,0)</x:f>
      </x:c>
      <x:c r="AK17" s="8">
        <x:f>RANK(AJ17,$AJ$13:$AJ$24)</x:f>
      </x:c>
      <x:c r="AL17" s="8" t="str">
        <x:f>IF(AJ17&gt;=$D$9,"GEÇTİ","KALDI")</x:f>
      </x:c>
    </x:row>
    <x:row r="18">
      <x:c r="B18" s="8" t="n">
        <x:v>6</x:v>
      </x:c>
      <x:c r="C18" s="8" t="inlineStr">
        <x:is>
          <x:t xml:space="preserve">103</x:t>
        </x:is>
      </x:c>
      <x:c r="D18" s="9" t="inlineStr">
        <x:is>
          <x:t xml:space="preserve">Zeynep Demir</x:t>
        </x:is>
      </x:c>
      <x:c r="E18" s="8" t="inlineStr">
        <x:is>
          <x:t xml:space="preserve">9/A</x:t>
        </x:is>
      </x:c>
      <x:c r="F18" s="8" t="n">
        <x:v>20</x:v>
      </x:c>
      <x:c r="G18" s="10"/>
      <x:c r="H18" s="8" t="n">
        <x:v>3</x:v>
      </x:c>
      <x:c r="I18" s="8" t="n">
        <x:v>2</x:v>
      </x:c>
      <x:c r="J18" s="11">
        <x:f>IF((F18+G18)&gt;(J$11*$D$8/100),(F18+G18),(F18+G18)-((J$11*$D$8/100)-(F18+G18)))</x:f>
      </x:c>
      <x:c r="K18" s="8" t="n">
        <x:v>10</x:v>
      </x:c>
      <x:c r="L18" s="10"/>
      <x:c r="M18" s="8" t="n">
        <x:v>3</x:v>
      </x:c>
      <x:c r="N18" s="8" t="n">
        <x:v>2</x:v>
      </x:c>
      <x:c r="O18" s="11">
        <x:f>IF((K18+L18)&gt;(O$11*$D$8/100),(K18+L18),(K18+L18)-((O$11*$D$8/100)-(K18+L18)))</x:f>
      </x:c>
      <x:c r="P18" s="8" t="n">
        <x:v>8</x:v>
      </x:c>
      <x:c r="Q18" s="10"/>
      <x:c r="R18" s="8" t="n">
        <x:v>5</x:v>
      </x:c>
      <x:c r="S18" s="8" t="n">
        <x:v>2</x:v>
      </x:c>
      <x:c r="T18" s="11">
        <x:f>IF((P18+Q18)&gt;(T$11*$D$8/100),(P18+Q18),(P18+Q18)-((T$11*$D$8/100)-(P18+Q18)))</x:f>
      </x:c>
      <x:c r="U18" s="8" t="n">
        <x:v>11</x:v>
      </x:c>
      <x:c r="V18" s="10"/>
      <x:c r="W18" s="8" t="n">
        <x:v>3</x:v>
      </x:c>
      <x:c r="X18" s="8" t="n">
        <x:v>1</x:v>
      </x:c>
      <x:c r="Y18" s="11">
        <x:f>IF((U18+V18)&gt;(Y$11*$D$8/100),(U18+V18),(U18+V18)-((Y$11*$D$8/100)-(U18+V18)))</x:f>
      </x:c>
      <x:c r="Z18" s="8" t="n">
        <x:v>7</x:v>
      </x:c>
      <x:c r="AA18" s="10"/>
      <x:c r="AB18" s="8" t="n">
        <x:v>5</x:v>
      </x:c>
      <x:c r="AC18" s="8" t="n">
        <x:v>3</x:v>
      </x:c>
      <x:c r="AD18" s="11">
        <x:f>IF((Z18+AA18)&gt;(AD$11*$D$8/100),(Z18+AA18),(Z18+AA18)-((AD$11*$D$8/100)-(Z18+AA18)))</x:f>
      </x:c>
      <x:c r="AE18" s="8" t="n">
        <x:v>13</x:v>
      </x:c>
      <x:c r="AF18" s="10"/>
      <x:c r="AG18" s="8" t="n">
        <x:v>1</x:v>
      </x:c>
      <x:c r="AH18" s="8" t="n">
        <x:v>1</x:v>
      </x:c>
      <x:c r="AI18" s="11">
        <x:f>IF((AE18+AF18)&gt;(AI$11*$D$8/100),(AE18+AF18),(AE18+AF18)-((AI$11*$D$8/100)-(AE18+AF18)))</x:f>
      </x:c>
      <x:c r="AJ18" s="12">
        <x:f>ROUND(J18+O18+T18+Y18+AD18+AI18,0)</x:f>
      </x:c>
      <x:c r="AK18" s="8">
        <x:f>RANK(AJ18,$AJ$13:$AJ$24)</x:f>
      </x:c>
      <x:c r="AL18" s="8" t="str">
        <x:f>IF(AJ18&gt;=$D$9,"GEÇTİ","KALDI")</x:f>
      </x:c>
    </x:row>
    <x:row r="19">
      <x:c r="B19" s="8" t="n">
        <x:v>7</x:v>
      </x:c>
      <x:c r="C19" s="8" t="inlineStr">
        <x:is>
          <x:t xml:space="preserve">102</x:t>
        </x:is>
      </x:c>
      <x:c r="D19" s="9" t="inlineStr">
        <x:is>
          <x:t xml:space="preserve">Mehmet Kaya</x:t>
        </x:is>
      </x:c>
      <x:c r="E19" s="8" t="inlineStr">
        <x:is>
          <x:t xml:space="preserve">9/A</x:t>
        </x:is>
      </x:c>
      <x:c r="F19" s="8" t="n">
        <x:v>14</x:v>
      </x:c>
      <x:c r="G19" s="10"/>
      <x:c r="H19" s="8" t="n">
        <x:v>11</x:v>
      </x:c>
      <x:c r="I19" s="8" t="n">
        <x:v>0</x:v>
      </x:c>
      <x:c r="J19" s="11">
        <x:f>IF((F19+G19)&gt;(J$11*$D$8/100),(F19+G19),(F19+G19)-((J$11*$D$8/100)-(F19+G19)))</x:f>
      </x:c>
      <x:c r="K19" s="8" t="n">
        <x:v>7</x:v>
      </x:c>
      <x:c r="L19" s="10"/>
      <x:c r="M19" s="8" t="n">
        <x:v>5</x:v>
      </x:c>
      <x:c r="N19" s="8" t="n">
        <x:v>3</x:v>
      </x:c>
      <x:c r="O19" s="11">
        <x:f>IF((K19+L19)&gt;(O$11*$D$8/100),(K19+L19),(K19+L19)-((O$11*$D$8/100)-(K19+L19)))</x:f>
      </x:c>
      <x:c r="P19" s="8" t="n">
        <x:v>8</x:v>
      </x:c>
      <x:c r="Q19" s="10"/>
      <x:c r="R19" s="8" t="n">
        <x:v>7</x:v>
      </x:c>
      <x:c r="S19" s="8" t="n">
        <x:v>0</x:v>
      </x:c>
      <x:c r="T19" s="11">
        <x:f>IF((P19+Q19)&gt;(T$11*$D$8/100),(P19+Q19),(P19+Q19)-((T$11*$D$8/100)-(P19+Q19)))</x:f>
      </x:c>
      <x:c r="U19" s="8" t="n">
        <x:v>12</x:v>
      </x:c>
      <x:c r="V19" s="10"/>
      <x:c r="W19" s="8" t="n">
        <x:v>3</x:v>
      </x:c>
      <x:c r="X19" s="8" t="n">
        <x:v>0</x:v>
      </x:c>
      <x:c r="Y19" s="11">
        <x:f>IF((U19+V19)&gt;(Y$11*$D$8/100),(U19+V19),(U19+V19)-((Y$11*$D$8/100)-(U19+V19)))</x:f>
      </x:c>
      <x:c r="Z19" s="8" t="n">
        <x:v>9</x:v>
      </x:c>
      <x:c r="AA19" s="10"/>
      <x:c r="AB19" s="8" t="n">
        <x:v>4</x:v>
      </x:c>
      <x:c r="AC19" s="8" t="n">
        <x:v>2</x:v>
      </x:c>
      <x:c r="AD19" s="11">
        <x:f>IF((Z19+AA19)&gt;(AD$11*$D$8/100),(Z19+AA19),(Z19+AA19)-((AD$11*$D$8/100)-(Z19+AA19)))</x:f>
      </x:c>
      <x:c r="AE19" s="8" t="n">
        <x:v>7</x:v>
      </x:c>
      <x:c r="AF19" s="10"/>
      <x:c r="AG19" s="8" t="n">
        <x:v>8</x:v>
      </x:c>
      <x:c r="AH19" s="8" t="n">
        <x:v>0</x:v>
      </x:c>
      <x:c r="AI19" s="11">
        <x:f>IF((AE19+AF19)&gt;(AI$11*$D$8/100),(AE19+AF19),(AE19+AF19)-((AI$11*$D$8/100)-(AE19+AF19)))</x:f>
      </x:c>
      <x:c r="AJ19" s="12">
        <x:f>ROUND(J19+O19+T19+Y19+AD19+AI19,0)</x:f>
      </x:c>
      <x:c r="AK19" s="8">
        <x:f>RANK(AJ19,$AJ$13:$AJ$24)</x:f>
      </x:c>
      <x:c r="AL19" s="8" t="str">
        <x:f>IF(AJ19&gt;=$D$9,"GEÇTİ","KALDI")</x:f>
      </x:c>
    </x:row>
    <x:row r="20">
      <x:c r="B20" s="8" t="n">
        <x:v>8</x:v>
      </x:c>
      <x:c r="C20" s="8" t="inlineStr">
        <x:is>
          <x:t xml:space="preserve">106</x:t>
        </x:is>
      </x:c>
      <x:c r="D20" s="9" t="inlineStr">
        <x:is>
          <x:t xml:space="preserve">Emre Arslan</x:t>
        </x:is>
      </x:c>
      <x:c r="E20" s="8" t="inlineStr">
        <x:is>
          <x:t xml:space="preserve">9/A</x:t>
        </x:is>
      </x:c>
      <x:c r="F20" s="8" t="n">
        <x:v>14</x:v>
      </x:c>
      <x:c r="G20" s="10"/>
      <x:c r="H20" s="8" t="n">
        <x:v>9</x:v>
      </x:c>
      <x:c r="I20" s="8" t="n">
        <x:v>2</x:v>
      </x:c>
      <x:c r="J20" s="11">
        <x:f>IF((F20+G20)&gt;(J$11*$D$8/100),(F20+G20),(F20+G20)-((J$11*$D$8/100)-(F20+G20)))</x:f>
      </x:c>
      <x:c r="K20" s="8" t="n">
        <x:v>9</x:v>
      </x:c>
      <x:c r="L20" s="10"/>
      <x:c r="M20" s="8" t="n">
        <x:v>5</x:v>
      </x:c>
      <x:c r="N20" s="8" t="n">
        <x:v>1</x:v>
      </x:c>
      <x:c r="O20" s="11">
        <x:f>IF((K20+L20)&gt;(O$11*$D$8/100),(K20+L20),(K20+L20)-((O$11*$D$8/100)-(K20+L20)))</x:f>
      </x:c>
      <x:c r="P20" s="8" t="n">
        <x:v>9</x:v>
      </x:c>
      <x:c r="Q20" s="10"/>
      <x:c r="R20" s="8" t="n">
        <x:v>6</x:v>
      </x:c>
      <x:c r="S20" s="8" t="n">
        <x:v>0</x:v>
      </x:c>
      <x:c r="T20" s="11">
        <x:f>IF((P20+Q20)&gt;(T$11*$D$8/100),(P20+Q20),(P20+Q20)-((T$11*$D$8/100)-(P20+Q20)))</x:f>
      </x:c>
      <x:c r="U20" s="8" t="n">
        <x:v>9</x:v>
      </x:c>
      <x:c r="V20" s="10"/>
      <x:c r="W20" s="8" t="n">
        <x:v>6</x:v>
      </x:c>
      <x:c r="X20" s="8" t="n">
        <x:v>0</x:v>
      </x:c>
      <x:c r="Y20" s="11">
        <x:f>IF((U20+V20)&gt;(Y$11*$D$8/100),(U20+V20),(U20+V20)-((Y$11*$D$8/100)-(U20+V20)))</x:f>
      </x:c>
      <x:c r="Z20" s="8" t="n">
        <x:v>8</x:v>
      </x:c>
      <x:c r="AA20" s="10"/>
      <x:c r="AB20" s="8" t="n">
        <x:v>4</x:v>
      </x:c>
      <x:c r="AC20" s="8" t="n">
        <x:v>3</x:v>
      </x:c>
      <x:c r="AD20" s="11">
        <x:f>IF((Z20+AA20)&gt;(AD$11*$D$8/100),(Z20+AA20),(Z20+AA20)-((AD$11*$D$8/100)-(Z20+AA20)))</x:f>
      </x:c>
      <x:c r="AE20" s="8" t="n">
        <x:v>6</x:v>
      </x:c>
      <x:c r="AF20" s="10"/>
      <x:c r="AG20" s="8" t="n">
        <x:v>8</x:v>
      </x:c>
      <x:c r="AH20" s="8" t="n">
        <x:v>1</x:v>
      </x:c>
      <x:c r="AI20" s="11">
        <x:f>IF((AE20+AF20)&gt;(AI$11*$D$8/100),(AE20+AF20),(AE20+AF20)-((AI$11*$D$8/100)-(AE20+AF20)))</x:f>
      </x:c>
      <x:c r="AJ20" s="12">
        <x:f>ROUND(J20+O20+T20+Y20+AD20+AI20,0)</x:f>
      </x:c>
      <x:c r="AK20" s="8">
        <x:f>RANK(AJ20,$AJ$13:$AJ$24)</x:f>
      </x:c>
      <x:c r="AL20" s="8" t="str">
        <x:f>IF(AJ20&gt;=$D$9,"GEÇTİ","KALDI")</x:f>
      </x:c>
    </x:row>
    <x:row r="21">
      <x:c r="B21" s="8" t="n">
        <x:v>9</x:v>
      </x:c>
      <x:c r="C21" s="8" t="inlineStr">
        <x:is>
          <x:t xml:space="preserve">109</x:t>
        </x:is>
      </x:c>
      <x:c r="D21" s="9" t="inlineStr">
        <x:is>
          <x:t xml:space="preserve">Selin Öztürk</x:t>
        </x:is>
      </x:c>
      <x:c r="E21" s="8" t="inlineStr">
        <x:is>
          <x:t xml:space="preserve">9/A</x:t>
        </x:is>
      </x:c>
      <x:c r="F21" s="8" t="n">
        <x:v>14</x:v>
      </x:c>
      <x:c r="G21" s="10"/>
      <x:c r="H21" s="8" t="n">
        <x:v>9</x:v>
      </x:c>
      <x:c r="I21" s="8" t="n">
        <x:v>2</x:v>
      </x:c>
      <x:c r="J21" s="11">
        <x:f>IF((F21+G21)&gt;(J$11*$D$8/100),(F21+G21),(F21+G21)-((J$11*$D$8/100)-(F21+G21)))</x:f>
      </x:c>
      <x:c r="K21" s="8" t="n">
        <x:v>8</x:v>
      </x:c>
      <x:c r="L21" s="10"/>
      <x:c r="M21" s="8" t="n">
        <x:v>7</x:v>
      </x:c>
      <x:c r="N21" s="8" t="n">
        <x:v>0</x:v>
      </x:c>
      <x:c r="O21" s="11">
        <x:f>IF((K21+L21)&gt;(O$11*$D$8/100),(K21+L21),(K21+L21)-((O$11*$D$8/100)-(K21+L21)))</x:f>
      </x:c>
      <x:c r="P21" s="8" t="n">
        <x:v>6</x:v>
      </x:c>
      <x:c r="Q21" s="10"/>
      <x:c r="R21" s="8" t="n">
        <x:v>8</x:v>
      </x:c>
      <x:c r="S21" s="8" t="n">
        <x:v>1</x:v>
      </x:c>
      <x:c r="T21" s="11">
        <x:f>IF((P21+Q21)&gt;(T$11*$D$8/100),(P21+Q21),(P21+Q21)-((T$11*$D$8/100)-(P21+Q21)))</x:f>
      </x:c>
      <x:c r="U21" s="8" t="n">
        <x:v>5</x:v>
      </x:c>
      <x:c r="V21" s="10"/>
      <x:c r="W21" s="8" t="n">
        <x:v>6</x:v>
      </x:c>
      <x:c r="X21" s="8" t="n">
        <x:v>4</x:v>
      </x:c>
      <x:c r="Y21" s="11">
        <x:f>IF((U21+V21)&gt;(Y$11*$D$8/100),(U21+V21),(U21+V21)-((Y$11*$D$8/100)-(U21+V21)))</x:f>
      </x:c>
      <x:c r="Z21" s="8" t="n">
        <x:v>8</x:v>
      </x:c>
      <x:c r="AA21" s="10"/>
      <x:c r="AB21" s="8" t="n">
        <x:v>5</x:v>
      </x:c>
      <x:c r="AC21" s="8" t="n">
        <x:v>2</x:v>
      </x:c>
      <x:c r="AD21" s="11">
        <x:f>IF((Z21+AA21)&gt;(AD$11*$D$8/100),(Z21+AA21),(Z21+AA21)-((AD$11*$D$8/100)-(Z21+AA21)))</x:f>
      </x:c>
      <x:c r="AE21" s="8" t="n">
        <x:v>8</x:v>
      </x:c>
      <x:c r="AF21" s="10"/>
      <x:c r="AG21" s="8" t="n">
        <x:v>4</x:v>
      </x:c>
      <x:c r="AH21" s="8" t="n">
        <x:v>3</x:v>
      </x:c>
      <x:c r="AI21" s="11">
        <x:f>IF((AE21+AF21)&gt;(AI$11*$D$8/100),(AE21+AF21),(AE21+AF21)-((AI$11*$D$8/100)-(AE21+AF21)))</x:f>
      </x:c>
      <x:c r="AJ21" s="12">
        <x:f>ROUND(J21+O21+T21+Y21+AD21+AI21,0)</x:f>
      </x:c>
      <x:c r="AK21" s="8">
        <x:f>RANK(AJ21,$AJ$13:$AJ$24)</x:f>
      </x:c>
      <x:c r="AL21" s="8" t="str">
        <x:f>IF(AJ21&gt;=$D$9,"GEÇTİ","KALDI")</x:f>
      </x:c>
    </x:row>
    <x:row r="22">
      <x:c r="B22" s="8" t="n">
        <x:v>10</x:v>
      </x:c>
      <x:c r="C22" s="8" t="inlineStr">
        <x:is>
          <x:t xml:space="preserve">104</x:t>
        </x:is>
      </x:c>
      <x:c r="D22" s="9" t="inlineStr">
        <x:is>
          <x:t xml:space="preserve">Can Şahin</x:t>
        </x:is>
      </x:c>
      <x:c r="E22" s="8" t="inlineStr">
        <x:is>
          <x:t xml:space="preserve">9/A</x:t>
        </x:is>
      </x:c>
      <x:c r="F22" s="8" t="n">
        <x:v>10</x:v>
      </x:c>
      <x:c r="G22" s="10"/>
      <x:c r="H22" s="8" t="n">
        <x:v>13</x:v>
      </x:c>
      <x:c r="I22" s="8" t="n">
        <x:v>2</x:v>
      </x:c>
      <x:c r="J22" s="11">
        <x:f>IF((F22+G22)&gt;(J$11*$D$8/100),(F22+G22),(F22+G22)-((J$11*$D$8/100)-(F22+G22)))</x:f>
      </x:c>
      <x:c r="K22" s="8" t="n">
        <x:v>7</x:v>
      </x:c>
      <x:c r="L22" s="10"/>
      <x:c r="M22" s="8" t="n">
        <x:v>8</x:v>
      </x:c>
      <x:c r="N22" s="8" t="n">
        <x:v>0</x:v>
      </x:c>
      <x:c r="O22" s="11">
        <x:f>IF((K22+L22)&gt;(O$11*$D$8/100),(K22+L22),(K22+L22)-((O$11*$D$8/100)-(K22+L22)))</x:f>
      </x:c>
      <x:c r="P22" s="8" t="n">
        <x:v>7</x:v>
      </x:c>
      <x:c r="Q22" s="10"/>
      <x:c r="R22" s="8" t="n">
        <x:v>7</x:v>
      </x:c>
      <x:c r="S22" s="8" t="n">
        <x:v>1</x:v>
      </x:c>
      <x:c r="T22" s="11">
        <x:f>IF((P22+Q22)&gt;(T$11*$D$8/100),(P22+Q22),(P22+Q22)-((T$11*$D$8/100)-(P22+Q22)))</x:f>
      </x:c>
      <x:c r="U22" s="8" t="n">
        <x:v>10</x:v>
      </x:c>
      <x:c r="V22" s="10"/>
      <x:c r="W22" s="8" t="n">
        <x:v>5</x:v>
      </x:c>
      <x:c r="X22" s="8" t="n">
        <x:v>0</x:v>
      </x:c>
      <x:c r="Y22" s="11">
        <x:f>IF((U22+V22)&gt;(Y$11*$D$8/100),(U22+V22),(U22+V22)-((Y$11*$D$8/100)-(U22+V22)))</x:f>
      </x:c>
      <x:c r="Z22" s="8" t="n">
        <x:v>6</x:v>
      </x:c>
      <x:c r="AA22" s="10"/>
      <x:c r="AB22" s="8" t="n">
        <x:v>7</x:v>
      </x:c>
      <x:c r="AC22" s="8" t="n">
        <x:v>2</x:v>
      </x:c>
      <x:c r="AD22" s="11">
        <x:f>IF((Z22+AA22)&gt;(AD$11*$D$8/100),(Z22+AA22),(Z22+AA22)-((AD$11*$D$8/100)-(Z22+AA22)))</x:f>
      </x:c>
      <x:c r="AE22" s="8" t="n">
        <x:v>6</x:v>
      </x:c>
      <x:c r="AF22" s="10"/>
      <x:c r="AG22" s="8" t="n">
        <x:v>5</x:v>
      </x:c>
      <x:c r="AH22" s="8" t="n">
        <x:v>4</x:v>
      </x:c>
      <x:c r="AI22" s="11">
        <x:f>IF((AE22+AF22)&gt;(AI$11*$D$8/100),(AE22+AF22),(AE22+AF22)-((AI$11*$D$8/100)-(AE22+AF22)))</x:f>
      </x:c>
      <x:c r="AJ22" s="12">
        <x:f>ROUND(J22+O22+T22+Y22+AD22+AI22,0)</x:f>
      </x:c>
      <x:c r="AK22" s="8">
        <x:f>RANK(AJ22,$AJ$13:$AJ$24)</x:f>
      </x:c>
      <x:c r="AL22" s="8" t="str">
        <x:f>IF(AJ22&gt;=$D$9,"GEÇTİ","KALDI")</x:f>
      </x:c>
    </x:row>
    <x:row r="23">
      <x:c r="B23" s="8" t="n">
        <x:v>11</x:v>
      </x:c>
      <x:c r="C23" s="8" t="inlineStr">
        <x:is>
          <x:t xml:space="preserve">107</x:t>
        </x:is>
      </x:c>
      <x:c r="D23" s="9" t="inlineStr">
        <x:is>
          <x:t xml:space="preserve">Defne Koç</x:t>
        </x:is>
      </x:c>
      <x:c r="E23" s="8" t="inlineStr">
        <x:is>
          <x:t xml:space="preserve">9/A</x:t>
        </x:is>
      </x:c>
      <x:c r="F23" s="8" t="n">
        <x:v>10</x:v>
      </x:c>
      <x:c r="G23" s="10"/>
      <x:c r="H23" s="8" t="n">
        <x:v>12</x:v>
      </x:c>
      <x:c r="I23" s="8" t="n">
        <x:v>3</x:v>
      </x:c>
      <x:c r="J23" s="11">
        <x:f>IF((F23+G23)&gt;(J$11*$D$8/100),(F23+G23),(F23+G23)-((J$11*$D$8/100)-(F23+G23)))</x:f>
      </x:c>
      <x:c r="K23" s="8" t="n">
        <x:v>2</x:v>
      </x:c>
      <x:c r="L23" s="10"/>
      <x:c r="M23" s="8" t="n">
        <x:v>11</x:v>
      </x:c>
      <x:c r="N23" s="8" t="n">
        <x:v>2</x:v>
      </x:c>
      <x:c r="O23" s="11">
        <x:f>IF((K23+L23)&gt;(O$11*$D$8/100),(K23+L23),(K23+L23)-((O$11*$D$8/100)-(K23+L23)))</x:f>
      </x:c>
      <x:c r="P23" s="8" t="n">
        <x:v>7</x:v>
      </x:c>
      <x:c r="Q23" s="10"/>
      <x:c r="R23" s="8" t="n">
        <x:v>5</x:v>
      </x:c>
      <x:c r="S23" s="8" t="n">
        <x:v>3</x:v>
      </x:c>
      <x:c r="T23" s="11">
        <x:f>IF((P23+Q23)&gt;(T$11*$D$8/100),(P23+Q23),(P23+Q23)-((T$11*$D$8/100)-(P23+Q23)))</x:f>
      </x:c>
      <x:c r="U23" s="8" t="n">
        <x:v>5</x:v>
      </x:c>
      <x:c r="V23" s="10"/>
      <x:c r="W23" s="8" t="n">
        <x:v>8</x:v>
      </x:c>
      <x:c r="X23" s="8" t="n">
        <x:v>2</x:v>
      </x:c>
      <x:c r="Y23" s="11">
        <x:f>IF((U23+V23)&gt;(Y$11*$D$8/100),(U23+V23),(U23+V23)-((Y$11*$D$8/100)-(U23+V23)))</x:f>
      </x:c>
      <x:c r="Z23" s="8" t="n">
        <x:v>10</x:v>
      </x:c>
      <x:c r="AA23" s="10"/>
      <x:c r="AB23" s="8" t="n">
        <x:v>5</x:v>
      </x:c>
      <x:c r="AC23" s="8" t="n">
        <x:v>0</x:v>
      </x:c>
      <x:c r="AD23" s="11">
        <x:f>IF((Z23+AA23)&gt;(AD$11*$D$8/100),(Z23+AA23),(Z23+AA23)-((AD$11*$D$8/100)-(Z23+AA23)))</x:f>
      </x:c>
      <x:c r="AE23" s="8" t="n">
        <x:v>7</x:v>
      </x:c>
      <x:c r="AF23" s="10"/>
      <x:c r="AG23" s="8" t="n">
        <x:v>7</x:v>
      </x:c>
      <x:c r="AH23" s="8" t="n">
        <x:v>1</x:v>
      </x:c>
      <x:c r="AI23" s="11">
        <x:f>IF((AE23+AF23)&gt;(AI$11*$D$8/100),(AE23+AF23),(AE23+AF23)-((AI$11*$D$8/100)-(AE23+AF23)))</x:f>
      </x:c>
      <x:c r="AJ23" s="12">
        <x:f>ROUND(J23+O23+T23+Y23+AD23+AI23,0)</x:f>
      </x:c>
      <x:c r="AK23" s="8">
        <x:f>RANK(AJ23,$AJ$13:$AJ$24)</x:f>
      </x:c>
      <x:c r="AL23" s="8" t="str">
        <x:f>IF(AJ23&gt;=$D$9,"GEÇTİ","KALDI")</x:f>
      </x:c>
    </x:row>
    <x:row r="24">
      <x:c r="B24" s="8" t="n">
        <x:v>12</x:v>
      </x:c>
      <x:c r="C24" s="8" t="inlineStr">
        <x:is>
          <x:t xml:space="preserve">110</x:t>
        </x:is>
      </x:c>
      <x:c r="D24" s="9" t="inlineStr">
        <x:is>
          <x:t xml:space="preserve">Kerem Doğan</x:t>
        </x:is>
      </x:c>
      <x:c r="E24" s="8" t="inlineStr">
        <x:is>
          <x:t xml:space="preserve">9/A</x:t>
        </x:is>
      </x:c>
      <x:c r="F24" s="8" t="n">
        <x:v>11</x:v>
      </x:c>
      <x:c r="G24" s="10"/>
      <x:c r="H24" s="8" t="n">
        <x:v>14</x:v>
      </x:c>
      <x:c r="I24" s="8" t="n">
        <x:v>0</x:v>
      </x:c>
      <x:c r="J24" s="11">
        <x:f>IF((F24+G24)&gt;(J$11*$D$8/100),(F24+G24),(F24+G24)-((J$11*$D$8/100)-(F24+G24)))</x:f>
      </x:c>
      <x:c r="K24" s="8" t="n">
        <x:v>6</x:v>
      </x:c>
      <x:c r="L24" s="10"/>
      <x:c r="M24" s="8" t="n">
        <x:v>4</x:v>
      </x:c>
      <x:c r="N24" s="8" t="n">
        <x:v>5</x:v>
      </x:c>
      <x:c r="O24" s="11">
        <x:f>IF((K24+L24)&gt;(O$11*$D$8/100),(K24+L24),(K24+L24)-((O$11*$D$8/100)-(K24+L24)))</x:f>
      </x:c>
      <x:c r="P24" s="8" t="n">
        <x:v>8</x:v>
      </x:c>
      <x:c r="Q24" s="10"/>
      <x:c r="R24" s="8" t="n">
        <x:v>5</x:v>
      </x:c>
      <x:c r="S24" s="8" t="n">
        <x:v>2</x:v>
      </x:c>
      <x:c r="T24" s="11">
        <x:f>IF((P24+Q24)&gt;(T$11*$D$8/100),(P24+Q24),(P24+Q24)-((T$11*$D$8/100)-(P24+Q24)))</x:f>
      </x:c>
      <x:c r="U24" s="8" t="n">
        <x:v>2</x:v>
      </x:c>
      <x:c r="V24" s="10"/>
      <x:c r="W24" s="8" t="n">
        <x:v>10</x:v>
      </x:c>
      <x:c r="X24" s="8" t="n">
        <x:v>3</x:v>
      </x:c>
      <x:c r="Y24" s="11">
        <x:f>IF((U24+V24)&gt;(Y$11*$D$8/100),(U24+V24),(U24+V24)-((Y$11*$D$8/100)-(U24+V24)))</x:f>
      </x:c>
      <x:c r="Z24" s="8" t="n">
        <x:v>7</x:v>
      </x:c>
      <x:c r="AA24" s="10"/>
      <x:c r="AB24" s="8" t="n">
        <x:v>7</x:v>
      </x:c>
      <x:c r="AC24" s="8" t="n">
        <x:v>1</x:v>
      </x:c>
      <x:c r="AD24" s="11">
        <x:f>IF((Z24+AA24)&gt;(AD$11*$D$8/100),(Z24+AA24),(Z24+AA24)-((AD$11*$D$8/100)-(Z24+AA24)))</x:f>
      </x:c>
      <x:c r="AE24" s="8" t="n">
        <x:v>7</x:v>
      </x:c>
      <x:c r="AF24" s="10"/>
      <x:c r="AG24" s="8" t="n">
        <x:v>7</x:v>
      </x:c>
      <x:c r="AH24" s="8" t="n">
        <x:v>1</x:v>
      </x:c>
      <x:c r="AI24" s="11">
        <x:f>IF((AE24+AF24)&gt;(AI$11*$D$8/100),(AE24+AF24),(AE24+AF24)-((AI$11*$D$8/100)-(AE24+AF24)))</x:f>
      </x:c>
      <x:c r="AJ24" s="12">
        <x:f>ROUND(J24+O24+T24+Y24+AD24+AI24,0)</x:f>
      </x:c>
      <x:c r="AK24" s="8">
        <x:f>RANK(AJ24,$AJ$13:$AJ$24)</x:f>
      </x:c>
      <x:c r="AL24" s="8" t="str">
        <x:f>IF(AJ24&gt;=$D$9,"GEÇTİ","KALDI")</x:f>
      </x:c>
    </x:row>
    <x:row r="25">
      <x:c r="B25" s="14" t="inlineStr">
        <x:is>
          <x:t xml:space="preserve">Ortalama</x:t>
        </x:is>
      </x:c>
      <x:c r="C25" s="14"/>
      <x:c r="D25" s="14"/>
      <x:c r="E25" s="14"/>
      <x:c r="F25" s="13">
        <x:f>IF(COUNT(F13:F24)=0,"",ROUND(AVERAGE(F13:F24),2))</x:f>
      </x:c>
      <x:c r="G25" s="13">
        <x:f>IF(COUNT(G13:G24)=0,"",ROUND(AVERAGE(G13:G24),2))</x:f>
      </x:c>
      <x:c r="H25" s="13">
        <x:f>IF(COUNT(H13:H24)=0,"",ROUND(AVERAGE(H13:H24),2))</x:f>
      </x:c>
      <x:c r="I25" s="13">
        <x:f>IF(COUNT(I13:I24)=0,"",ROUND(AVERAGE(I13:I24),2))</x:f>
      </x:c>
      <x:c r="J25" s="13">
        <x:f>IF(COUNT(J13:J24)=0,"",ROUND(AVERAGE(J13:J24),2))</x:f>
      </x:c>
      <x:c r="K25" s="13">
        <x:f>IF(COUNT(K13:K24)=0,"",ROUND(AVERAGE(K13:K24),2))</x:f>
      </x:c>
      <x:c r="L25" s="13">
        <x:f>IF(COUNT(L13:L24)=0,"",ROUND(AVERAGE(L13:L24),2))</x:f>
      </x:c>
      <x:c r="M25" s="13">
        <x:f>IF(COUNT(M13:M24)=0,"",ROUND(AVERAGE(M13:M24),2))</x:f>
      </x:c>
      <x:c r="N25" s="13">
        <x:f>IF(COUNT(N13:N24)=0,"",ROUND(AVERAGE(N13:N24),2))</x:f>
      </x:c>
      <x:c r="O25" s="13">
        <x:f>IF(COUNT(O13:O24)=0,"",ROUND(AVERAGE(O13:O24),2))</x:f>
      </x:c>
      <x:c r="P25" s="13">
        <x:f>IF(COUNT(P13:P24)=0,"",ROUND(AVERAGE(P13:P24),2))</x:f>
      </x:c>
      <x:c r="Q25" s="13">
        <x:f>IF(COUNT(Q13:Q24)=0,"",ROUND(AVERAGE(Q13:Q24),2))</x:f>
      </x:c>
      <x:c r="R25" s="13">
        <x:f>IF(COUNT(R13:R24)=0,"",ROUND(AVERAGE(R13:R24),2))</x:f>
      </x:c>
      <x:c r="S25" s="13">
        <x:f>IF(COUNT(S13:S24)=0,"",ROUND(AVERAGE(S13:S24),2))</x:f>
      </x:c>
      <x:c r="T25" s="13">
        <x:f>IF(COUNT(T13:T24)=0,"",ROUND(AVERAGE(T13:T24),2))</x:f>
      </x:c>
      <x:c r="U25" s="13">
        <x:f>IF(COUNT(U13:U24)=0,"",ROUND(AVERAGE(U13:U24),2))</x:f>
      </x:c>
      <x:c r="V25" s="13">
        <x:f>IF(COUNT(V13:V24)=0,"",ROUND(AVERAGE(V13:V24),2))</x:f>
      </x:c>
      <x:c r="W25" s="13">
        <x:f>IF(COUNT(W13:W24)=0,"",ROUND(AVERAGE(W13:W24),2))</x:f>
      </x:c>
      <x:c r="X25" s="13">
        <x:f>IF(COUNT(X13:X24)=0,"",ROUND(AVERAGE(X13:X24),2))</x:f>
      </x:c>
      <x:c r="Y25" s="13">
        <x:f>IF(COUNT(Y13:Y24)=0,"",ROUND(AVERAGE(Y13:Y24),2))</x:f>
      </x:c>
      <x:c r="Z25" s="13">
        <x:f>IF(COUNT(Z13:Z24)=0,"",ROUND(AVERAGE(Z13:Z24),2))</x:f>
      </x:c>
      <x:c r="AA25" s="13">
        <x:f>IF(COUNT(AA13:AA24)=0,"",ROUND(AVERAGE(AA13:AA24),2))</x:f>
      </x:c>
      <x:c r="AB25" s="13">
        <x:f>IF(COUNT(AB13:AB24)=0,"",ROUND(AVERAGE(AB13:AB24),2))</x:f>
      </x:c>
      <x:c r="AC25" s="13">
        <x:f>IF(COUNT(AC13:AC24)=0,"",ROUND(AVERAGE(AC13:AC24),2))</x:f>
      </x:c>
      <x:c r="AD25" s="13">
        <x:f>IF(COUNT(AD13:AD24)=0,"",ROUND(AVERAGE(AD13:AD24),2))</x:f>
      </x:c>
      <x:c r="AE25" s="13">
        <x:f>IF(COUNT(AE13:AE24)=0,"",ROUND(AVERAGE(AE13:AE24),2))</x:f>
      </x:c>
      <x:c r="AF25" s="13">
        <x:f>IF(COUNT(AF13:AF24)=0,"",ROUND(AVERAGE(AF13:AF24),2))</x:f>
      </x:c>
      <x:c r="AG25" s="13">
        <x:f>IF(COUNT(AG13:AG24)=0,"",ROUND(AVERAGE(AG13:AG24),2))</x:f>
      </x:c>
      <x:c r="AH25" s="13">
        <x:f>IF(COUNT(AH13:AH24)=0,"",ROUND(AVERAGE(AH13:AH24),2))</x:f>
      </x:c>
      <x:c r="AI25" s="13">
        <x:f>IF(COUNT(AI13:AI24)=0,"",ROUND(AVERAGE(AI13:AI24),2))</x:f>
      </x:c>
      <x:c r="AJ25" s="15">
        <x:f>ROUND(AVERAGE(AJ13:AJ24),0)</x:f>
      </x:c>
      <x:c r="AK25" s="13"/>
      <x:c r="AL25" s="13"/>
    </x:row>
    <x:row r="26">
      <x:c r="B26" s="14" t="inlineStr">
        <x:is>
          <x:t xml:space="preserve">Barajın altında kalan</x:t>
        </x:is>
      </x:c>
      <x:c r="C26" s="14"/>
      <x:c r="D26" s="14"/>
      <x:c r="E26" s="14"/>
      <x:c r="F26" s="13"/>
      <x:c r="G26" s="13"/>
      <x:c r="H26" s="13"/>
      <x:c r="I26" s="13"/>
      <x:c r="J26" s="15">
        <x:f>COUNTIF(J13:J24,"&lt;"&amp;J$11*$D$8/100)</x:f>
      </x:c>
      <x:c r="K26" s="13"/>
      <x:c r="L26" s="13"/>
      <x:c r="M26" s="13"/>
      <x:c r="N26" s="13"/>
      <x:c r="O26" s="15">
        <x:f>COUNTIF(O13:O24,"&lt;"&amp;O$11*$D$8/100)</x:f>
      </x:c>
      <x:c r="P26" s="13"/>
      <x:c r="Q26" s="13"/>
      <x:c r="R26" s="13"/>
      <x:c r="S26" s="13"/>
      <x:c r="T26" s="15">
        <x:f>COUNTIF(T13:T24,"&lt;"&amp;T$11*$D$8/100)</x:f>
      </x:c>
      <x:c r="U26" s="13"/>
      <x:c r="V26" s="13"/>
      <x:c r="W26" s="13"/>
      <x:c r="X26" s="13"/>
      <x:c r="Y26" s="15">
        <x:f>COUNTIF(Y13:Y24,"&lt;"&amp;Y$11*$D$8/100)</x:f>
      </x:c>
      <x:c r="Z26" s="13"/>
      <x:c r="AA26" s="13"/>
      <x:c r="AB26" s="13"/>
      <x:c r="AC26" s="13"/>
      <x:c r="AD26" s="15">
        <x:f>COUNTIF(AD13:AD24,"&lt;"&amp;AD$11*$D$8/100)</x:f>
      </x:c>
      <x:c r="AE26" s="13"/>
      <x:c r="AF26" s="13"/>
      <x:c r="AG26" s="13"/>
      <x:c r="AH26" s="13"/>
      <x:c r="AI26" s="15">
        <x:f>COUNTIF(AI13:AI24,"&lt;"&amp;AI$11*$D$8/100)</x:f>
      </x:c>
      <x:c r="AJ26" s="15">
        <x:f>COUNTIF(AJ13:AJ24,"&lt;"&amp;$D$9)</x:f>
      </x:c>
      <x:c r="AK26" s="13"/>
      <x:c r="AL26" s="13"/>
    </x:row>
  </x:sheetData>
  <x:mergeCells count="16">
    <x:mergeCell ref="B2:AL2"/>
    <x:mergeCell ref="B3:AL3"/>
    <x:mergeCell ref="B4:AL4"/>
    <x:mergeCell ref="B6:AL6"/>
    <x:mergeCell ref="B8:C8"/>
    <x:mergeCell ref="B9:C9"/>
    <x:mergeCell ref="B11:E11"/>
    <x:mergeCell ref="F11:I11"/>
    <x:mergeCell ref="K11:N11"/>
    <x:mergeCell ref="P11:S11"/>
    <x:mergeCell ref="U11:X11"/>
    <x:mergeCell ref="Z11:AC11"/>
    <x:mergeCell ref="AE11:AH11"/>
    <x:mergeCell ref="AJ11:AL11"/>
    <x:mergeCell ref="B25:E25"/>
    <x:mergeCell ref="B26:E26"/>
  </x:mergeCells>
</x:worksheet>
</file>